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889848393b4920b/Desktop/"/>
    </mc:Choice>
  </mc:AlternateContent>
  <xr:revisionPtr revIDLastSave="30" documentId="13_ncr:1_{300DFB82-7EC5-4CB2-9534-7042E01EA475}" xr6:coauthVersionLast="47" xr6:coauthVersionMax="47" xr10:uidLastSave="{33B58226-AAB3-4E90-B41A-2939C5A2614D}"/>
  <bookViews>
    <workbookView xWindow="-110" yWindow="-110" windowWidth="19420" windowHeight="11500" activeTab="1" xr2:uid="{00000000-000D-0000-FFFF-FFFF00000000}"/>
  </bookViews>
  <sheets>
    <sheet name="Reports" sheetId="5" r:id="rId1"/>
    <sheet name="Annual" sheetId="1" r:id="rId2"/>
    <sheet name="Mileage" sheetId="4" r:id="rId3"/>
    <sheet name="Budget" sheetId="3" r:id="rId4"/>
    <sheet name="Ref" sheetId="2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3" l="1"/>
  <c r="B3" i="1" l="1"/>
  <c r="B2" i="1"/>
  <c r="B4" i="1"/>
  <c r="G2" i="1" l="1"/>
  <c r="G3" i="1"/>
  <c r="G4" i="1"/>
  <c r="D3" i="1" l="1"/>
  <c r="D4" i="1"/>
  <c r="H4" i="1" s="1"/>
  <c r="E4" i="2" a="1"/>
  <c r="E4" i="2" s="1"/>
  <c r="D2" i="1"/>
  <c r="B17" i="5" l="1" a="1"/>
  <c r="B17" i="5" s="1"/>
  <c r="B44" i="5" a="1"/>
  <c r="B44" i="5" s="1"/>
  <c r="H3" i="1"/>
  <c r="H2" i="1"/>
  <c r="B4" i="5" l="1" a="1"/>
  <c r="B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<sst xmlns="http://schemas.openxmlformats.org/spreadsheetml/2006/main" count="140" uniqueCount="83">
  <si>
    <t>Entry Number</t>
  </si>
  <si>
    <t>Transaction Amount</t>
  </si>
  <si>
    <t>Category</t>
  </si>
  <si>
    <t>Entry Date</t>
  </si>
  <si>
    <t>Actual Amount</t>
  </si>
  <si>
    <t>Memo</t>
  </si>
  <si>
    <t>Entry Title</t>
  </si>
  <si>
    <t>Rent Studio</t>
  </si>
  <si>
    <t>Sale of Goods</t>
  </si>
  <si>
    <t>Online Services</t>
  </si>
  <si>
    <t>Rental Fees</t>
  </si>
  <si>
    <t>Telephone/Mobile</t>
  </si>
  <si>
    <t>Studio/Office Supplies</t>
  </si>
  <si>
    <t>Travel Expenses</t>
  </si>
  <si>
    <t>Clothing</t>
  </si>
  <si>
    <t>Education</t>
  </si>
  <si>
    <t>Gifts</t>
  </si>
  <si>
    <t>Maintenance</t>
  </si>
  <si>
    <t>Business Meals</t>
  </si>
  <si>
    <t>Type</t>
  </si>
  <si>
    <t>Accounting/Bookkeeping</t>
  </si>
  <si>
    <t>Expense</t>
  </si>
  <si>
    <t xml:space="preserve">Advertising </t>
  </si>
  <si>
    <t>Bank Service Fees</t>
  </si>
  <si>
    <t>Books and Periodicals</t>
  </si>
  <si>
    <t>Computer Hardware/Software</t>
  </si>
  <si>
    <t>Consulting Services</t>
  </si>
  <si>
    <t>Depreciation and Ammorization</t>
  </si>
  <si>
    <t>Dues</t>
  </si>
  <si>
    <t>Insurance</t>
  </si>
  <si>
    <t>Legal Fees</t>
  </si>
  <si>
    <t xml:space="preserve">Office Furniture/Equipment </t>
  </si>
  <si>
    <t>Office Supplies</t>
  </si>
  <si>
    <t>Parking Tolls</t>
  </si>
  <si>
    <t>Permits and Fees</t>
  </si>
  <si>
    <t>Postage and Shipping</t>
  </si>
  <si>
    <t>Printing and Duplication</t>
  </si>
  <si>
    <t>Refund</t>
  </si>
  <si>
    <t>Transportation</t>
  </si>
  <si>
    <t>Income</t>
  </si>
  <si>
    <t>Interest/Income</t>
  </si>
  <si>
    <t>Investment Income</t>
  </si>
  <si>
    <t>Other Income</t>
  </si>
  <si>
    <t>Transfer</t>
  </si>
  <si>
    <t>Wages &amp; Salary</t>
  </si>
  <si>
    <t>Year</t>
  </si>
  <si>
    <t>Sorted Categories</t>
  </si>
  <si>
    <t>Tcategories</t>
  </si>
  <si>
    <t xml:space="preserve">Cost of Goods Sold </t>
  </si>
  <si>
    <t>Cleaning Supply Membership</t>
  </si>
  <si>
    <t>Safety renewal</t>
  </si>
  <si>
    <t>Phone &amp; Internet</t>
  </si>
  <si>
    <t>Bank Fee</t>
  </si>
  <si>
    <t>Rent</t>
  </si>
  <si>
    <t>MonthlyAmount</t>
  </si>
  <si>
    <t>Operating expenses</t>
  </si>
  <si>
    <t>3 months</t>
  </si>
  <si>
    <t>Date</t>
  </si>
  <si>
    <t>Purpose (Details)</t>
  </si>
  <si>
    <t>From</t>
  </si>
  <si>
    <t>Pickup</t>
  </si>
  <si>
    <t>Drop Off</t>
  </si>
  <si>
    <t>Total Miles</t>
  </si>
  <si>
    <t>Tax Preparation Fee</t>
  </si>
  <si>
    <t>Credit Card Fees</t>
  </si>
  <si>
    <t>Internet Access/Hosting/Landline</t>
  </si>
  <si>
    <t>Transaction Amount2</t>
  </si>
  <si>
    <t>Digital Goods</t>
  </si>
  <si>
    <t>Grant</t>
  </si>
  <si>
    <t>Vendor Refund</t>
  </si>
  <si>
    <t>Business Name</t>
  </si>
  <si>
    <t>Income &amp; Expense Summary</t>
  </si>
  <si>
    <t>MonthlyTransactions</t>
  </si>
  <si>
    <t>Mileage</t>
  </si>
  <si>
    <t xml:space="preserve">Shipping of Merchandise </t>
  </si>
  <si>
    <t>Annual Report</t>
  </si>
  <si>
    <t>Services Performed</t>
  </si>
  <si>
    <t>Venue Tolls</t>
  </si>
  <si>
    <t>Customer Refund</t>
  </si>
  <si>
    <t>Work on refunds---!!!!! Last digit alteration</t>
  </si>
  <si>
    <t>Test Refund</t>
  </si>
  <si>
    <t>Test Expense</t>
  </si>
  <si>
    <t>Test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</si>
</sst>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m/dd/yy;@"/>
  </numFmts>
  <fonts count="6" x14ac:knownFonts="1">
    <font>
      <sz val="11"/>
      <color theme="1"/>
      <name val="Calibri"/>
      <family val="2"/>
      <scheme val="minor"/>
    </font>
    <font>
      <sz val="11"/>
      <color rgb="FF444444"/>
      <name val="Calibri"/>
      <family val="2"/>
      <charset val="1"/>
    </font>
    <font>
      <b/>
      <sz val="11"/>
      <color theme="1"/>
      <name val="Calibri"/>
      <family val="2"/>
      <scheme val="minor"/>
    </font>
    <font>
      <sz val="11"/>
      <color rgb="FF444444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165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0" borderId="0" xfId="0" applyNumberFormat="1"/>
    <xf numFmtId="14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left"/>
    </xf>
    <xf numFmtId="14" fontId="0" fillId="0" borderId="5" xfId="0" applyNumberFormat="1" applyBorder="1" applyAlignment="1">
      <alignment horizontal="left"/>
    </xf>
    <xf numFmtId="164" fontId="0" fillId="0" borderId="5" xfId="0" applyNumberFormat="1" applyBorder="1"/>
    <xf numFmtId="16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164" fontId="3" fillId="0" borderId="5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14" fontId="2" fillId="0" borderId="4" xfId="0" applyNumberFormat="1" applyFont="1" applyBorder="1" applyAlignment="1">
      <alignment horizontal="left"/>
    </xf>
    <xf numFmtId="164" fontId="2" fillId="0" borderId="4" xfId="0" applyNumberFormat="1" applyFont="1" applyBorder="1" applyAlignment="1">
      <alignment horizontal="left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26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numFmt numFmtId="165" formatCode="mm/dd/yy;@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444444"/>
        <name val="Calibri"/>
        <family val="2"/>
        <scheme val="minor"/>
      </font>
      <numFmt numFmtId="164" formatCode="&quot;$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8" tint="0.399975585192419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&quot;$&quot;#,##0.0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theme="8" tint="0.399975585192419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444444"/>
        <name val="Calibri"/>
        <family val="2"/>
        <charset val="1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8" tint="0.399975585192419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&quot;$&quot;#,##0.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8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8" tint="0.39997558519241921"/>
        </top>
        <bottom/>
      </border>
      <protection locked="1" hidden="0"/>
    </dxf>
    <dxf>
      <border outline="0">
        <top style="thin">
          <color theme="8" tint="0.39997558519241921"/>
        </top>
      </border>
    </dxf>
    <dxf>
      <border outline="0">
        <left style="thin">
          <color theme="8" tint="0.39997558519241921"/>
        </left>
        <right style="thin">
          <color theme="8" tint="0.39997558519241921"/>
        </right>
        <top style="thin">
          <color theme="8" tint="0.39997558519241921"/>
        </top>
        <bottom style="thin">
          <color theme="8" tint="0.3999755851924192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theme="8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61894D0-6FA8-4CFE-88DD-3B4927BD6749}" name="MonthlyTransactions" displayName="MonthlyTransactions" ref="B1:J4" totalsRowShown="0" headerRowDxfId="25" dataDxfId="23" headerRowBorderDxfId="24" tableBorderDxfId="22" totalsRowBorderDxfId="21">
  <autoFilter ref="B1:J4" xr:uid="{F89E253D-5CE9-49F9-9FE8-22B90AC91791}"/>
  <tableColumns count="9">
    <tableColumn id="1" xr3:uid="{B13C1422-2AFB-40D1-A926-A7C07971F067}" name="Entry Number" dataDxfId="20">
      <calculatedColumnFormula>ROW(A1)</calculatedColumnFormula>
    </tableColumn>
    <tableColumn id="2" xr3:uid="{37470F05-C069-498E-BEA6-C86972EA6CFA}" name="Transaction Amount" dataDxfId="19"/>
    <tableColumn id="3" xr3:uid="{B0E03D7C-FA19-45A5-9E8B-4EEE00B836D0}" name="Type" dataDxfId="18">
      <calculatedColumnFormula>INDEX(TCategories[Type],MATCH($E2,TCategories[Category],0))</calculatedColumnFormula>
    </tableColumn>
    <tableColumn id="4" xr3:uid="{CCAC1A3C-8DD5-4B3C-BA1F-C20959076CD2}" name="Category" dataDxfId="17"/>
    <tableColumn id="5" xr3:uid="{F9B2070C-2DD6-4FBB-BFFB-A55E17B0D68C}" name="Entry Date" dataDxfId="16"/>
    <tableColumn id="6" xr3:uid="{87CD0D3E-81F4-45BC-958E-56A736AE3F5C}" name="Transaction Amount2" dataDxfId="15">
      <calculatedColumnFormula>MonthlyTransactions[[#This Row],[Transaction Amount]]</calculatedColumnFormula>
    </tableColumn>
    <tableColumn id="7" xr3:uid="{3E70662F-407D-406D-99F4-982BF18A0C8A}" name="Actual Amount" dataDxfId="14">
      <calculatedColumnFormula>IF($D2="Expense",-1,"1")*(MonthlyTransactions[[#This Row],[Transaction Amount]])</calculatedColumnFormula>
    </tableColumn>
    <tableColumn id="8" xr3:uid="{3BE1D24F-ACA7-49CE-B774-B065500E0991}" name="Memo" dataDxfId="13"/>
    <tableColumn id="9" xr3:uid="{95D0C092-D93C-4BC6-BEE6-4FB5B995DC73}" name="Entry Title" data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9A49924-9760-4AE1-9900-95FE37A0B850}" name="Mileage" displayName="Mileage" ref="B1:G50" totalsRowShown="0" headerRowDxfId="11" dataDxfId="10">
  <autoFilter ref="B1:G50" xr:uid="{FA6BF005-C5DA-4773-AC3B-53E30273E7BC}"/>
  <tableColumns count="6">
    <tableColumn id="1" xr3:uid="{7CB7FE12-6299-4A02-BDB9-0B25A500BDB6}" name="Date" dataDxfId="9"/>
    <tableColumn id="2" xr3:uid="{85BBAF5A-62B5-4A4F-BC1B-2773634D80AB}" name="Purpose (Details)" dataDxfId="8"/>
    <tableColumn id="3" xr3:uid="{53E2A671-587E-4FAE-AC91-21F47E38244D}" name="From" dataDxfId="7"/>
    <tableColumn id="4" xr3:uid="{C0936CE9-F922-4E4B-B7A9-44C33F8DFDCB}" name="Pickup" dataDxfId="6"/>
    <tableColumn id="5" xr3:uid="{3118F1BD-5B15-4991-9650-0BABF89DB0FA}" name="Drop Off" dataDxfId="5"/>
    <tableColumn id="6" xr3:uid="{69139DCA-3262-447D-93E9-B232BC2A1A77}" name="Total Miles" dataDxfId="4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2B71A50-ACCA-4EE6-9FB3-2A0C46CE8DB1}" name="Table2" displayName="Table2" ref="B4:C12" totalsRowShown="0">
  <autoFilter ref="B4:C12" xr:uid="{757130D9-FD14-3A41-AC8E-0727C1EAE469}"/>
  <tableColumns count="2">
    <tableColumn id="1" xr3:uid="{FDD375DC-051D-CA4B-A0B2-25B80FA11E3F}" name="Operating expenses"/>
    <tableColumn id="2" xr3:uid="{AF89F240-4353-3441-BAB2-3833C2E28620}" name="MonthlyAmoun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D2A8DBE-545E-4EF6-BF13-B8D4618A17AB}" name="TCategories" displayName="TCategories" ref="B3:C50" totalsRowShown="0">
  <autoFilter ref="B3:C50" xr:uid="{BA65527D-B6F6-4CDE-855F-E08375A23039}"/>
  <tableColumns count="2">
    <tableColumn id="1" xr3:uid="{014ED55E-27AB-4D86-80D3-348831324419}" name="Category"/>
    <tableColumn id="2" xr3:uid="{3E0E7023-9246-4FB3-92C2-1D1B733BBEC7}" name="Type" dataDxfId="3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52BEEF7-807F-4113-8DB8-3D8B2F1E0D0B}" name="Year" displayName="Year" ref="G3:G47" totalsRowShown="0" headerRowDxfId="2" dataDxfId="1">
  <autoFilter ref="G3:G47" xr:uid="{4D3981F6-3FE9-4577-BD61-683E7FDAA426}"/>
  <tableColumns count="1">
    <tableColumn id="1" xr3:uid="{E25497D8-184F-4C6E-8606-07983472067C}" name="Year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A5AE8-1DF4-4778-81B7-D9A3B7B41C7B}">
  <dimension ref="A1:D44"/>
  <sheetViews>
    <sheetView view="pageLayout" topLeftCell="A26" zoomScaleNormal="100" workbookViewId="0">
      <selection activeCell="D38" sqref="D38"/>
    </sheetView>
  </sheetViews>
  <sheetFormatPr defaultRowHeight="14.5" x14ac:dyDescent="0.35"/>
  <cols>
    <col min="2" max="2" width="35.7265625" bestFit="1" customWidth="1"/>
    <col min="3" max="3" width="6" bestFit="1" customWidth="1"/>
  </cols>
  <sheetData>
    <row r="1" spans="1:4" x14ac:dyDescent="0.35">
      <c r="B1" s="22" t="s">
        <v>70</v>
      </c>
    </row>
    <row r="2" spans="1:4" x14ac:dyDescent="0.35">
      <c r="B2" s="32" t="s">
        <v>71</v>
      </c>
      <c r="C2" s="32"/>
      <c r="D2" s="6">
        <v>2026</v>
      </c>
    </row>
    <row r="3" spans="1:4" x14ac:dyDescent="0.35">
      <c r="A3" t="s">
        <v>39</v>
      </c>
    </row>
    <row r="4" spans="1:4" x14ac:dyDescent="0.35">
      <c r="B4" t="str" cm="1">
        <f t="array" ref="B4:C4">_xlfn.UNIQUE(_xlfn._xlws.FILTER(_xlfn._xlws.FILTER(MonthlyTransactions[[Type]:[Actual Amount]],(MonthlyTransactions[Type]=A16)*(MonthlyTransactions[Entry Date]&lt;&gt;$D$2)*(MonthlyTransactions[Entry Date]&lt;&gt;$D$2),"Not Found"),{0,1,0,1,0}))</f>
        <v>Interest/Income</v>
      </c>
      <c r="C4">
        <v>5</v>
      </c>
    </row>
    <row r="16" spans="1:4" x14ac:dyDescent="0.35">
      <c r="A16" t="s">
        <v>21</v>
      </c>
    </row>
    <row r="17" spans="2:3" x14ac:dyDescent="0.35">
      <c r="B17" t="str" cm="1">
        <f t="array" ref="B17:C17">_xlfn.UNIQUE(_xlfn._xlws.FILTER(_xlfn._xlws.FILTER(MonthlyTransactions[[Type]:[Actual Amount]],(MonthlyTransactions[Type]=A3)*(MonthlyTransactions[Entry Date]&lt;&gt;$D$2)*(MonthlyTransactions[Entry Date]&lt;&gt;$D$2),"Not Found"),{0,1,0,0,1}))</f>
        <v>Travel Expenses</v>
      </c>
      <c r="C17">
        <v>7</v>
      </c>
    </row>
    <row r="42" spans="1:3" x14ac:dyDescent="0.35">
      <c r="B42" t="s">
        <v>79</v>
      </c>
    </row>
    <row r="43" spans="1:3" x14ac:dyDescent="0.35">
      <c r="A43" t="s">
        <v>37</v>
      </c>
    </row>
    <row r="44" spans="1:3" x14ac:dyDescent="0.35">
      <c r="B44" t="str" cm="1">
        <f t="array" ref="B44:C44">_xlfn.UNIQUE(_xlfn._xlws.FILTER(_xlfn._xlws.FILTER(MonthlyTransactions[[Type]:[Actual Amount]],(MonthlyTransactions[Type]=A43)*(MonthlyTransactions[Entry Date]&lt;&gt;$D$2)*(MonthlyTransactions[Entry Date]&lt;&gt;$D$2),"Not Found"),{0,1,0,0,1}))</f>
        <v>Vendor Refund</v>
      </c>
      <c r="C44">
        <v>4</v>
      </c>
    </row>
  </sheetData>
  <mergeCells count="1">
    <mergeCell ref="B2:C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25BA996-66E6-4193-A1CB-4E1A60E3FA2D}">
          <x14:formula1>
            <xm:f>Ref!$G$4:$G$47</xm:f>
          </x14:formula1>
          <xm:sqref>D2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"/>
  <sheetViews>
    <sheetView tabSelected="1" zoomScale="75" zoomScaleNormal="75" workbookViewId="0">
      <pane ySplit="1" topLeftCell="A2" activePane="bottomLeft" state="frozen"/>
      <selection pane="bottomLeft" activeCell="I8" sqref="I8"/>
    </sheetView>
  </sheetViews>
  <sheetFormatPr defaultColWidth="9.1796875" defaultRowHeight="14.5" x14ac:dyDescent="0.35"/>
  <cols>
    <col min="1" max="1" width="19.26953125" style="7" bestFit="1" customWidth="1"/>
    <col min="2" max="2" width="15.453125" customWidth="1"/>
    <col min="3" max="3" width="21" style="7" customWidth="1"/>
    <col min="4" max="4" width="11.54296875" bestFit="1" customWidth="1"/>
    <col min="5" max="5" width="14.54296875" style="7" bestFit="1" customWidth="1"/>
    <col min="6" max="6" width="13.7265625" style="14" bestFit="1" customWidth="1"/>
    <col min="7" max="7" width="22.1796875" customWidth="1"/>
    <col min="8" max="8" width="16.54296875" customWidth="1"/>
    <col min="9" max="9" width="49.7265625" style="7" bestFit="1" customWidth="1"/>
    <col min="10" max="10" width="12.1796875" style="7" customWidth="1"/>
    <col min="11" max="16384" width="9.1796875" style="7"/>
  </cols>
  <sheetData>
    <row r="1" spans="1:10" customFormat="1" x14ac:dyDescent="0.35">
      <c r="A1" s="5" t="s">
        <v>72</v>
      </c>
      <c r="B1" s="27" t="s">
        <v>0</v>
      </c>
      <c r="C1" s="28" t="s">
        <v>1</v>
      </c>
      <c r="D1" s="28" t="s">
        <v>19</v>
      </c>
      <c r="E1" s="27" t="s">
        <v>2</v>
      </c>
      <c r="F1" s="29" t="s">
        <v>3</v>
      </c>
      <c r="G1" s="30" t="s">
        <v>66</v>
      </c>
      <c r="H1" s="31" t="s">
        <v>4</v>
      </c>
      <c r="I1" s="27" t="s">
        <v>5</v>
      </c>
      <c r="J1" s="27" t="s">
        <v>6</v>
      </c>
    </row>
    <row r="2" spans="1:10" ht="15.75" customHeight="1" x14ac:dyDescent="0.35">
      <c r="B2" s="16">
        <f t="shared" ref="B2:B4" si="0">ROW(A1)</f>
        <v>1</v>
      </c>
      <c r="C2" s="17">
        <v>4</v>
      </c>
      <c r="D2" s="23" t="str">
        <f>INDEX(TCategories[Type],MATCH($E2,TCategories[Category],0))</f>
        <v>Refund</v>
      </c>
      <c r="E2" s="18" t="s">
        <v>69</v>
      </c>
      <c r="F2" s="19">
        <v>46057</v>
      </c>
      <c r="G2" s="20">
        <f>MonthlyTransactions[[#This Row],[Transaction Amount]]</f>
        <v>4</v>
      </c>
      <c r="H2" s="25">
        <f>IF($D2="Expense",-1,"1")*(MonthlyTransactions[[#This Row],[Transaction Amount]])</f>
        <v>4</v>
      </c>
      <c r="I2" s="18" t="s">
        <v>80</v>
      </c>
      <c r="J2" s="18"/>
    </row>
    <row r="3" spans="1:10" x14ac:dyDescent="0.35">
      <c r="B3" s="16">
        <f t="shared" si="0"/>
        <v>2</v>
      </c>
      <c r="C3" s="21">
        <v>5</v>
      </c>
      <c r="D3" s="24" t="str">
        <f>INDEX(TCategories[Type],MATCH($E3,TCategories[Category],0))</f>
        <v>Expense</v>
      </c>
      <c r="E3" s="15" t="s">
        <v>40</v>
      </c>
      <c r="F3" s="19">
        <v>46057</v>
      </c>
      <c r="G3" s="13">
        <f>MonthlyTransactions[[#This Row],[Transaction Amount]]</f>
        <v>5</v>
      </c>
      <c r="H3" s="26">
        <f>IF($D3="Expense",-1,"1")*(MonthlyTransactions[[#This Row],[Transaction Amount]])</f>
        <v>-5</v>
      </c>
      <c r="I3" s="15" t="s">
        <v>81</v>
      </c>
      <c r="J3" s="15"/>
    </row>
    <row r="4" spans="1:10" x14ac:dyDescent="0.35">
      <c r="B4" s="16">
        <f t="shared" si="0"/>
        <v>3</v>
      </c>
      <c r="C4" s="21">
        <v>7</v>
      </c>
      <c r="D4" s="24" t="str">
        <f>INDEX(TCategories[Type],MATCH($E4,TCategories[Category],0))</f>
        <v>Income</v>
      </c>
      <c r="E4" s="18" t="s">
        <v>13</v>
      </c>
      <c r="F4" s="19">
        <v>46057</v>
      </c>
      <c r="G4" s="13">
        <f>MonthlyTransactions[[#This Row],[Transaction Amount]]</f>
        <v>7</v>
      </c>
      <c r="H4" s="26">
        <f>IF($D4="Expense",-1,"1")*(MonthlyTransactions[[#This Row],[Transaction Amount]])</f>
        <v>7</v>
      </c>
      <c r="I4" s="15" t="s">
        <v>82</v>
      </c>
      <c r="J4" s="15"/>
    </row>
  </sheetData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4E50D8F-EF01-44F8-8382-7B22BC44D1DA}">
          <x14:formula1>
            <xm:f>Ref!$B$4:$B$50</xm:f>
          </x14:formula1>
          <xm:sqref>E2:E4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EED4A-40F0-4F3E-985F-0E9322009685}">
  <dimension ref="A1:G50"/>
  <sheetViews>
    <sheetView workbookViewId="0">
      <selection activeCell="A8" sqref="A8"/>
    </sheetView>
  </sheetViews>
  <sheetFormatPr defaultRowHeight="14.5" x14ac:dyDescent="0.35"/>
  <cols>
    <col min="1" max="1" width="13.54296875" customWidth="1"/>
    <col min="2" max="2" width="13" style="8" customWidth="1"/>
    <col min="3" max="3" width="23.453125" style="7" customWidth="1"/>
    <col min="4" max="4" width="24.453125" style="7" bestFit="1" customWidth="1"/>
    <col min="5" max="5" width="15" style="7" customWidth="1"/>
    <col min="6" max="6" width="15.54296875" style="7" bestFit="1" customWidth="1"/>
    <col min="7" max="7" width="17" style="7" customWidth="1"/>
  </cols>
  <sheetData>
    <row r="1" spans="1:7" s="1" customFormat="1" x14ac:dyDescent="0.35">
      <c r="A1" s="1" t="s">
        <v>73</v>
      </c>
      <c r="B1" s="10" t="s">
        <v>57</v>
      </c>
      <c r="C1" s="10" t="s">
        <v>58</v>
      </c>
      <c r="D1" s="10" t="s">
        <v>59</v>
      </c>
      <c r="E1" s="10" t="s">
        <v>60</v>
      </c>
      <c r="F1" s="10" t="s">
        <v>61</v>
      </c>
      <c r="G1" s="10" t="s">
        <v>62</v>
      </c>
    </row>
    <row r="2" spans="1:7" s="1" customFormat="1" x14ac:dyDescent="0.35">
      <c r="B2" s="11"/>
      <c r="C2" s="12"/>
      <c r="D2" s="12"/>
      <c r="E2" s="12"/>
      <c r="F2" s="12"/>
      <c r="G2" s="12"/>
    </row>
    <row r="3" spans="1:7" s="1" customFormat="1" x14ac:dyDescent="0.35">
      <c r="B3" s="11"/>
      <c r="C3" s="12"/>
      <c r="D3" s="12"/>
      <c r="E3" s="12"/>
      <c r="F3" s="12"/>
      <c r="G3" s="12"/>
    </row>
    <row r="4" spans="1:7" x14ac:dyDescent="0.35">
      <c r="B4" s="11"/>
      <c r="C4" s="12"/>
      <c r="D4" s="12"/>
      <c r="E4" s="12"/>
      <c r="F4" s="12"/>
      <c r="G4" s="12"/>
    </row>
    <row r="5" spans="1:7" x14ac:dyDescent="0.35">
      <c r="B5" s="11"/>
      <c r="C5" s="12"/>
      <c r="D5" s="12"/>
      <c r="E5" s="12"/>
      <c r="F5" s="12"/>
      <c r="G5" s="12"/>
    </row>
    <row r="6" spans="1:7" x14ac:dyDescent="0.35">
      <c r="B6" s="11"/>
      <c r="C6" s="12"/>
      <c r="D6" s="12"/>
      <c r="E6" s="12"/>
      <c r="F6" s="12"/>
      <c r="G6" s="12"/>
    </row>
    <row r="7" spans="1:7" x14ac:dyDescent="0.35">
      <c r="B7" s="11"/>
      <c r="C7" s="12"/>
      <c r="D7" s="12"/>
      <c r="E7" s="12"/>
      <c r="F7" s="12"/>
      <c r="G7" s="12"/>
    </row>
    <row r="8" spans="1:7" x14ac:dyDescent="0.35">
      <c r="B8" s="11"/>
      <c r="C8" s="12"/>
      <c r="D8" s="12"/>
      <c r="E8" s="12"/>
      <c r="F8" s="12"/>
      <c r="G8" s="12"/>
    </row>
    <row r="9" spans="1:7" x14ac:dyDescent="0.35">
      <c r="B9" s="11"/>
      <c r="C9" s="12"/>
      <c r="D9" s="12"/>
      <c r="E9" s="12"/>
      <c r="F9" s="12"/>
      <c r="G9" s="12"/>
    </row>
    <row r="10" spans="1:7" x14ac:dyDescent="0.35">
      <c r="B10" s="11"/>
      <c r="C10" s="12"/>
      <c r="D10" s="12"/>
      <c r="E10" s="12"/>
      <c r="F10" s="12"/>
      <c r="G10" s="12"/>
    </row>
    <row r="11" spans="1:7" x14ac:dyDescent="0.35">
      <c r="B11" s="11"/>
      <c r="C11" s="12"/>
      <c r="D11" s="12"/>
      <c r="E11" s="12"/>
      <c r="F11" s="12"/>
      <c r="G11" s="12"/>
    </row>
    <row r="12" spans="1:7" x14ac:dyDescent="0.35">
      <c r="B12" s="11"/>
      <c r="C12" s="12"/>
      <c r="D12" s="12"/>
      <c r="E12" s="12"/>
      <c r="F12" s="12"/>
      <c r="G12" s="12"/>
    </row>
    <row r="13" spans="1:7" x14ac:dyDescent="0.35">
      <c r="B13" s="11"/>
      <c r="C13" s="12"/>
      <c r="D13" s="12"/>
      <c r="E13" s="12"/>
      <c r="F13" s="12"/>
      <c r="G13" s="12"/>
    </row>
    <row r="14" spans="1:7" x14ac:dyDescent="0.35">
      <c r="B14" s="11"/>
      <c r="C14" s="12"/>
      <c r="D14" s="12"/>
      <c r="E14" s="12"/>
      <c r="F14" s="12"/>
      <c r="G14" s="12"/>
    </row>
    <row r="15" spans="1:7" x14ac:dyDescent="0.35">
      <c r="B15" s="11"/>
      <c r="C15" s="12"/>
      <c r="D15" s="12"/>
      <c r="E15" s="12"/>
      <c r="F15" s="12"/>
      <c r="G15" s="12"/>
    </row>
    <row r="16" spans="1:7" x14ac:dyDescent="0.35">
      <c r="B16" s="11"/>
      <c r="C16" s="12"/>
      <c r="D16" s="12"/>
      <c r="E16" s="12"/>
      <c r="F16" s="12"/>
      <c r="G16" s="12"/>
    </row>
    <row r="17" spans="2:7" x14ac:dyDescent="0.35">
      <c r="B17" s="11"/>
      <c r="C17" s="12"/>
      <c r="D17" s="12"/>
      <c r="E17" s="12"/>
      <c r="F17" s="12"/>
      <c r="G17" s="12"/>
    </row>
    <row r="18" spans="2:7" x14ac:dyDescent="0.35">
      <c r="B18" s="11"/>
      <c r="C18" s="12"/>
      <c r="D18" s="12"/>
      <c r="E18" s="12"/>
      <c r="F18" s="12"/>
      <c r="G18" s="12"/>
    </row>
    <row r="19" spans="2:7" x14ac:dyDescent="0.35">
      <c r="B19" s="11"/>
      <c r="C19" s="12"/>
      <c r="D19" s="12"/>
      <c r="E19" s="12"/>
      <c r="F19" s="12"/>
      <c r="G19" s="12"/>
    </row>
    <row r="20" spans="2:7" x14ac:dyDescent="0.35">
      <c r="B20" s="11"/>
      <c r="C20" s="12"/>
      <c r="D20" s="12"/>
      <c r="E20" s="12"/>
      <c r="F20" s="12"/>
      <c r="G20" s="12"/>
    </row>
    <row r="21" spans="2:7" x14ac:dyDescent="0.35">
      <c r="B21" s="11"/>
      <c r="C21" s="12"/>
      <c r="D21" s="12"/>
      <c r="E21" s="12"/>
      <c r="F21" s="12"/>
      <c r="G21" s="12"/>
    </row>
    <row r="22" spans="2:7" x14ac:dyDescent="0.35">
      <c r="B22" s="11"/>
      <c r="C22" s="12"/>
      <c r="D22" s="12"/>
      <c r="E22" s="12"/>
      <c r="F22" s="12"/>
      <c r="G22" s="12"/>
    </row>
    <row r="23" spans="2:7" x14ac:dyDescent="0.35">
      <c r="B23" s="11"/>
      <c r="C23" s="12"/>
      <c r="D23" s="12"/>
      <c r="E23" s="12"/>
      <c r="F23" s="12"/>
      <c r="G23" s="12"/>
    </row>
    <row r="24" spans="2:7" x14ac:dyDescent="0.35">
      <c r="B24" s="11"/>
      <c r="C24" s="12"/>
      <c r="D24" s="12"/>
      <c r="E24" s="12"/>
      <c r="F24" s="12"/>
      <c r="G24" s="12"/>
    </row>
    <row r="25" spans="2:7" x14ac:dyDescent="0.35">
      <c r="B25" s="11"/>
      <c r="C25" s="12"/>
      <c r="D25" s="12"/>
      <c r="E25" s="12"/>
      <c r="F25" s="12"/>
      <c r="G25" s="12"/>
    </row>
    <row r="26" spans="2:7" x14ac:dyDescent="0.35">
      <c r="B26" s="11"/>
      <c r="C26" s="12"/>
      <c r="D26" s="12"/>
      <c r="E26" s="12"/>
      <c r="F26" s="12"/>
      <c r="G26" s="12"/>
    </row>
    <row r="27" spans="2:7" x14ac:dyDescent="0.35">
      <c r="B27" s="11"/>
      <c r="C27" s="12"/>
      <c r="D27" s="12"/>
      <c r="E27" s="12"/>
      <c r="F27" s="12"/>
      <c r="G27" s="12"/>
    </row>
    <row r="28" spans="2:7" x14ac:dyDescent="0.35">
      <c r="B28" s="11"/>
      <c r="C28" s="12"/>
      <c r="D28" s="12"/>
      <c r="E28" s="12"/>
      <c r="F28" s="12"/>
      <c r="G28" s="12"/>
    </row>
    <row r="29" spans="2:7" x14ac:dyDescent="0.35">
      <c r="B29" s="11"/>
      <c r="C29" s="12"/>
      <c r="D29" s="12"/>
      <c r="E29" s="12"/>
      <c r="F29" s="12"/>
      <c r="G29" s="12"/>
    </row>
    <row r="30" spans="2:7" x14ac:dyDescent="0.35">
      <c r="B30" s="11"/>
      <c r="C30" s="12"/>
      <c r="D30" s="12"/>
      <c r="E30" s="12"/>
      <c r="F30" s="12"/>
      <c r="G30" s="12"/>
    </row>
    <row r="31" spans="2:7" x14ac:dyDescent="0.35">
      <c r="B31" s="11"/>
      <c r="C31" s="12"/>
      <c r="D31" s="12"/>
      <c r="E31" s="12"/>
      <c r="F31" s="12"/>
      <c r="G31" s="12"/>
    </row>
    <row r="32" spans="2:7" x14ac:dyDescent="0.35">
      <c r="B32" s="11"/>
      <c r="C32" s="12"/>
      <c r="D32" s="12"/>
      <c r="E32" s="12"/>
      <c r="F32" s="12"/>
      <c r="G32" s="12"/>
    </row>
    <row r="33" spans="2:7" x14ac:dyDescent="0.35">
      <c r="B33" s="11"/>
      <c r="C33" s="12"/>
      <c r="D33" s="12"/>
      <c r="E33" s="12"/>
      <c r="F33" s="12"/>
      <c r="G33" s="12"/>
    </row>
    <row r="34" spans="2:7" x14ac:dyDescent="0.35">
      <c r="B34" s="11"/>
      <c r="C34" s="12"/>
      <c r="D34" s="12"/>
      <c r="E34" s="12"/>
      <c r="F34" s="12"/>
      <c r="G34" s="12"/>
    </row>
    <row r="35" spans="2:7" x14ac:dyDescent="0.35">
      <c r="B35" s="11"/>
      <c r="C35" s="12"/>
      <c r="D35" s="12"/>
      <c r="E35" s="12"/>
      <c r="F35" s="12"/>
      <c r="G35" s="12"/>
    </row>
    <row r="36" spans="2:7" x14ac:dyDescent="0.35">
      <c r="B36" s="11"/>
      <c r="C36" s="12"/>
      <c r="D36" s="12"/>
      <c r="E36" s="12"/>
      <c r="F36" s="12"/>
      <c r="G36" s="12"/>
    </row>
    <row r="37" spans="2:7" x14ac:dyDescent="0.35">
      <c r="B37" s="11"/>
      <c r="C37" s="12"/>
      <c r="D37" s="12"/>
      <c r="E37" s="12"/>
      <c r="F37" s="12"/>
      <c r="G37" s="12"/>
    </row>
    <row r="38" spans="2:7" x14ac:dyDescent="0.35">
      <c r="B38" s="11"/>
      <c r="C38" s="12"/>
      <c r="D38" s="12"/>
      <c r="E38" s="12"/>
      <c r="F38" s="12"/>
      <c r="G38" s="12"/>
    </row>
    <row r="39" spans="2:7" x14ac:dyDescent="0.35">
      <c r="B39" s="11"/>
      <c r="C39" s="12"/>
      <c r="D39" s="12"/>
      <c r="E39" s="12"/>
      <c r="F39" s="12"/>
      <c r="G39" s="12"/>
    </row>
    <row r="40" spans="2:7" x14ac:dyDescent="0.35">
      <c r="B40" s="11"/>
      <c r="C40" s="12"/>
      <c r="D40" s="12"/>
      <c r="E40" s="12"/>
      <c r="F40" s="12"/>
      <c r="G40" s="12"/>
    </row>
    <row r="41" spans="2:7" x14ac:dyDescent="0.35">
      <c r="B41" s="11"/>
      <c r="C41" s="12"/>
      <c r="D41" s="12"/>
      <c r="E41" s="12"/>
      <c r="F41" s="12"/>
      <c r="G41" s="12"/>
    </row>
    <row r="42" spans="2:7" x14ac:dyDescent="0.35">
      <c r="B42" s="11"/>
      <c r="C42" s="12"/>
      <c r="D42" s="12"/>
      <c r="E42" s="12"/>
      <c r="F42" s="12"/>
      <c r="G42" s="12"/>
    </row>
    <row r="43" spans="2:7" x14ac:dyDescent="0.35">
      <c r="B43" s="11"/>
      <c r="C43" s="12"/>
      <c r="D43" s="12"/>
      <c r="E43" s="12"/>
      <c r="F43" s="12"/>
      <c r="G43" s="12"/>
    </row>
    <row r="44" spans="2:7" x14ac:dyDescent="0.35">
      <c r="B44" s="11"/>
      <c r="C44" s="12"/>
      <c r="D44" s="12"/>
      <c r="E44" s="12"/>
      <c r="F44" s="12"/>
      <c r="G44" s="12"/>
    </row>
    <row r="45" spans="2:7" x14ac:dyDescent="0.35">
      <c r="B45" s="11"/>
      <c r="C45" s="12"/>
      <c r="D45" s="12"/>
      <c r="E45" s="12"/>
      <c r="F45" s="12"/>
      <c r="G45" s="12"/>
    </row>
    <row r="46" spans="2:7" x14ac:dyDescent="0.35">
      <c r="B46" s="11"/>
      <c r="C46" s="12"/>
      <c r="D46" s="12"/>
      <c r="E46" s="12"/>
      <c r="F46" s="12"/>
      <c r="G46" s="12"/>
    </row>
    <row r="47" spans="2:7" x14ac:dyDescent="0.35">
      <c r="B47" s="11"/>
      <c r="C47" s="12"/>
      <c r="D47" s="12"/>
      <c r="E47" s="12"/>
      <c r="F47" s="12"/>
      <c r="G47" s="12"/>
    </row>
    <row r="48" spans="2:7" x14ac:dyDescent="0.35">
      <c r="B48" s="11"/>
      <c r="C48" s="12"/>
      <c r="D48" s="12"/>
      <c r="E48" s="12"/>
      <c r="F48" s="12"/>
      <c r="G48" s="12"/>
    </row>
    <row r="49" spans="2:7" x14ac:dyDescent="0.35">
      <c r="B49" s="11"/>
      <c r="C49" s="12"/>
      <c r="D49" s="12"/>
      <c r="E49" s="12"/>
      <c r="F49" s="12"/>
      <c r="G49" s="12"/>
    </row>
    <row r="50" spans="2:7" x14ac:dyDescent="0.35">
      <c r="B50" s="11"/>
      <c r="C50" s="12"/>
      <c r="D50" s="12"/>
      <c r="E50" s="12"/>
      <c r="F50" s="12"/>
      <c r="G50" s="12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B712-7642-46B9-8069-C722F3FCE45F}">
  <dimension ref="B4:C14"/>
  <sheetViews>
    <sheetView workbookViewId="0">
      <selection activeCell="F14" sqref="F14"/>
    </sheetView>
  </sheetViews>
  <sheetFormatPr defaultRowHeight="14.5" x14ac:dyDescent="0.35"/>
  <cols>
    <col min="2" max="2" width="25.36328125" bestFit="1" customWidth="1"/>
    <col min="3" max="3" width="17.08984375" bestFit="1" customWidth="1"/>
  </cols>
  <sheetData>
    <row r="4" spans="2:3" x14ac:dyDescent="0.35">
      <c r="B4" t="s">
        <v>55</v>
      </c>
      <c r="C4" t="s">
        <v>54</v>
      </c>
    </row>
    <row r="5" spans="2:3" x14ac:dyDescent="0.35">
      <c r="B5" t="s">
        <v>53</v>
      </c>
    </row>
    <row r="6" spans="2:3" x14ac:dyDescent="0.35">
      <c r="B6" t="s">
        <v>52</v>
      </c>
    </row>
    <row r="7" spans="2:3" x14ac:dyDescent="0.35">
      <c r="B7" t="s">
        <v>51</v>
      </c>
    </row>
    <row r="8" spans="2:3" x14ac:dyDescent="0.35">
      <c r="B8" t="s">
        <v>29</v>
      </c>
    </row>
    <row r="9" spans="2:3" x14ac:dyDescent="0.35">
      <c r="B9" t="s">
        <v>50</v>
      </c>
    </row>
    <row r="10" spans="2:3" x14ac:dyDescent="0.35">
      <c r="B10" t="s">
        <v>49</v>
      </c>
    </row>
    <row r="11" spans="2:3" x14ac:dyDescent="0.35">
      <c r="B11" t="s">
        <v>74</v>
      </c>
    </row>
    <row r="12" spans="2:3" x14ac:dyDescent="0.35">
      <c r="B12" t="s">
        <v>75</v>
      </c>
    </row>
    <row r="14" spans="2:3" x14ac:dyDescent="0.35">
      <c r="B14" s="9" t="s">
        <v>56</v>
      </c>
      <c r="C14" s="5">
        <f>SUM(Table2[MonthlyAmount])*3</f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0BF63-7AB7-8442-AB86-37DC2AC3856A}">
  <dimension ref="B2:G61"/>
  <sheetViews>
    <sheetView workbookViewId="0">
      <selection activeCell="B54" sqref="B54"/>
    </sheetView>
  </sheetViews>
  <sheetFormatPr defaultRowHeight="14.5" x14ac:dyDescent="0.35"/>
  <cols>
    <col min="2" max="2" width="35.7265625" bestFit="1" customWidth="1"/>
    <col min="3" max="3" width="11.26953125" style="1" bestFit="1" customWidth="1"/>
    <col min="4" max="4" width="11.26953125" style="1" customWidth="1"/>
    <col min="5" max="5" width="35.7265625" style="1" bestFit="1" customWidth="1"/>
    <col min="7" max="7" width="9.1796875" style="1"/>
  </cols>
  <sheetData>
    <row r="2" spans="2:7" ht="15" thickBot="1" x14ac:dyDescent="0.4">
      <c r="B2" s="5" t="s">
        <v>47</v>
      </c>
      <c r="G2" s="6" t="s">
        <v>45</v>
      </c>
    </row>
    <row r="3" spans="2:7" ht="15" thickBot="1" x14ac:dyDescent="0.4">
      <c r="B3" t="s">
        <v>2</v>
      </c>
      <c r="C3" s="1" t="s">
        <v>19</v>
      </c>
      <c r="E3" s="2" t="s">
        <v>46</v>
      </c>
      <c r="G3" s="1" t="s">
        <v>45</v>
      </c>
    </row>
    <row r="4" spans="2:7" x14ac:dyDescent="0.35">
      <c r="B4" t="s">
        <v>20</v>
      </c>
      <c r="C4" s="1" t="s">
        <v>21</v>
      </c>
      <c r="E4" s="3" t="str" cm="1">
        <f t="array" ref="E4:E50">_xlfn._xlws.SORT(TCategories[Category])</f>
        <v>Accounting/Bookkeeping</v>
      </c>
      <c r="G4" s="1">
        <v>2016</v>
      </c>
    </row>
    <row r="5" spans="2:7" x14ac:dyDescent="0.35">
      <c r="B5" t="s">
        <v>22</v>
      </c>
      <c r="C5" s="1" t="s">
        <v>21</v>
      </c>
      <c r="E5" s="4" t="str">
        <v xml:space="preserve">Advertising </v>
      </c>
      <c r="G5" s="1">
        <v>2017</v>
      </c>
    </row>
    <row r="6" spans="2:7" x14ac:dyDescent="0.35">
      <c r="B6" t="s">
        <v>23</v>
      </c>
      <c r="C6" s="1" t="s">
        <v>21</v>
      </c>
      <c r="E6" s="4" t="str">
        <v>Bank Service Fees</v>
      </c>
      <c r="G6" s="1">
        <v>2018</v>
      </c>
    </row>
    <row r="7" spans="2:7" x14ac:dyDescent="0.35">
      <c r="B7" t="s">
        <v>24</v>
      </c>
      <c r="C7" s="1" t="s">
        <v>21</v>
      </c>
      <c r="E7" s="4" t="str">
        <v>Books and Periodicals</v>
      </c>
      <c r="G7" s="1">
        <v>2019</v>
      </c>
    </row>
    <row r="8" spans="2:7" x14ac:dyDescent="0.35">
      <c r="B8" t="s">
        <v>18</v>
      </c>
      <c r="C8" s="1" t="s">
        <v>21</v>
      </c>
      <c r="E8" s="4" t="str">
        <v>Business Meals</v>
      </c>
      <c r="G8" s="1">
        <v>2020</v>
      </c>
    </row>
    <row r="9" spans="2:7" x14ac:dyDescent="0.35">
      <c r="B9" t="s">
        <v>14</v>
      </c>
      <c r="C9" s="1" t="s">
        <v>21</v>
      </c>
      <c r="E9" s="4" t="str">
        <v>Clothing</v>
      </c>
      <c r="G9" s="1">
        <v>2021</v>
      </c>
    </row>
    <row r="10" spans="2:7" x14ac:dyDescent="0.35">
      <c r="B10" t="s">
        <v>25</v>
      </c>
      <c r="C10" s="1" t="s">
        <v>21</v>
      </c>
      <c r="E10" s="4" t="str">
        <v>Computer Hardware/Software</v>
      </c>
      <c r="G10" s="1">
        <v>2022</v>
      </c>
    </row>
    <row r="11" spans="2:7" x14ac:dyDescent="0.35">
      <c r="B11" t="s">
        <v>26</v>
      </c>
      <c r="C11" s="1" t="s">
        <v>21</v>
      </c>
      <c r="E11" s="4" t="str">
        <v>Consulting Services</v>
      </c>
      <c r="G11" s="1">
        <v>2023</v>
      </c>
    </row>
    <row r="12" spans="2:7" x14ac:dyDescent="0.35">
      <c r="B12" t="s">
        <v>26</v>
      </c>
      <c r="C12" s="1" t="s">
        <v>21</v>
      </c>
      <c r="E12" s="4" t="str">
        <v>Consulting Services</v>
      </c>
      <c r="G12" s="1">
        <v>2024</v>
      </c>
    </row>
    <row r="13" spans="2:7" x14ac:dyDescent="0.35">
      <c r="B13" t="s">
        <v>48</v>
      </c>
      <c r="C13" s="1" t="s">
        <v>21</v>
      </c>
      <c r="E13" s="4" t="str">
        <v xml:space="preserve">Cost of Goods Sold </v>
      </c>
      <c r="G13" s="1">
        <v>2025</v>
      </c>
    </row>
    <row r="14" spans="2:7" x14ac:dyDescent="0.35">
      <c r="B14" t="s">
        <v>64</v>
      </c>
      <c r="C14" s="1" t="s">
        <v>21</v>
      </c>
      <c r="E14" s="4" t="str">
        <v>Credit Card Fees</v>
      </c>
      <c r="G14" s="1">
        <v>2026</v>
      </c>
    </row>
    <row r="15" spans="2:7" x14ac:dyDescent="0.35">
      <c r="B15" t="s">
        <v>78</v>
      </c>
      <c r="C15" s="1" t="s">
        <v>21</v>
      </c>
      <c r="E15" s="4" t="str">
        <v>Customer Refund</v>
      </c>
      <c r="G15" s="1">
        <v>2027</v>
      </c>
    </row>
    <row r="16" spans="2:7" x14ac:dyDescent="0.35">
      <c r="B16" t="s">
        <v>27</v>
      </c>
      <c r="C16" s="1" t="s">
        <v>21</v>
      </c>
      <c r="E16" s="4" t="str">
        <v>Depreciation and Ammorization</v>
      </c>
      <c r="G16" s="1">
        <v>2028</v>
      </c>
    </row>
    <row r="17" spans="2:7" x14ac:dyDescent="0.35">
      <c r="B17" t="s">
        <v>67</v>
      </c>
      <c r="C17" s="1" t="s">
        <v>21</v>
      </c>
      <c r="E17" s="4" t="str">
        <v>Digital Goods</v>
      </c>
      <c r="G17" s="1">
        <v>2029</v>
      </c>
    </row>
    <row r="18" spans="2:7" x14ac:dyDescent="0.35">
      <c r="B18" t="s">
        <v>28</v>
      </c>
      <c r="C18" s="1" t="s">
        <v>21</v>
      </c>
      <c r="E18" s="4" t="str">
        <v>Dues</v>
      </c>
      <c r="G18" s="1">
        <v>2030</v>
      </c>
    </row>
    <row r="19" spans="2:7" x14ac:dyDescent="0.35">
      <c r="B19" t="s">
        <v>15</v>
      </c>
      <c r="C19" s="1" t="s">
        <v>21</v>
      </c>
      <c r="E19" s="4" t="str">
        <v>Education</v>
      </c>
      <c r="G19" s="1">
        <v>2031</v>
      </c>
    </row>
    <row r="20" spans="2:7" x14ac:dyDescent="0.35">
      <c r="B20" t="s">
        <v>16</v>
      </c>
      <c r="C20" s="1" t="s">
        <v>21</v>
      </c>
      <c r="E20" s="4" t="str">
        <v>Gifts</v>
      </c>
      <c r="G20" s="1">
        <v>2032</v>
      </c>
    </row>
    <row r="21" spans="2:7" x14ac:dyDescent="0.35">
      <c r="B21" t="s">
        <v>68</v>
      </c>
      <c r="C21" s="1" t="s">
        <v>21</v>
      </c>
      <c r="E21" s="4" t="str">
        <v>Grant</v>
      </c>
      <c r="G21" s="1">
        <v>2033</v>
      </c>
    </row>
    <row r="22" spans="2:7" x14ac:dyDescent="0.35">
      <c r="B22" t="s">
        <v>29</v>
      </c>
      <c r="C22" s="1" t="s">
        <v>21</v>
      </c>
      <c r="E22" s="4" t="str">
        <v>Insurance</v>
      </c>
      <c r="G22" s="1">
        <v>2034</v>
      </c>
    </row>
    <row r="23" spans="2:7" x14ac:dyDescent="0.35">
      <c r="B23" t="s">
        <v>40</v>
      </c>
      <c r="C23" s="1" t="s">
        <v>21</v>
      </c>
      <c r="E23" s="4" t="str">
        <v>Interest/Income</v>
      </c>
      <c r="G23" s="1">
        <v>2035</v>
      </c>
    </row>
    <row r="24" spans="2:7" x14ac:dyDescent="0.35">
      <c r="B24" t="s">
        <v>65</v>
      </c>
      <c r="C24" s="1" t="s">
        <v>21</v>
      </c>
      <c r="E24" s="4" t="str">
        <v>Internet Access/Hosting/Landline</v>
      </c>
      <c r="G24" s="1">
        <v>2036</v>
      </c>
    </row>
    <row r="25" spans="2:7" x14ac:dyDescent="0.35">
      <c r="B25" t="s">
        <v>41</v>
      </c>
      <c r="C25" s="1" t="s">
        <v>21</v>
      </c>
      <c r="E25" s="4" t="str">
        <v>Investment Income</v>
      </c>
      <c r="G25" s="1">
        <v>2037</v>
      </c>
    </row>
    <row r="26" spans="2:7" x14ac:dyDescent="0.35">
      <c r="B26" t="s">
        <v>30</v>
      </c>
      <c r="C26" s="1" t="s">
        <v>21</v>
      </c>
      <c r="E26" s="4" t="str">
        <v>Legal Fees</v>
      </c>
      <c r="G26" s="1">
        <v>2038</v>
      </c>
    </row>
    <row r="27" spans="2:7" x14ac:dyDescent="0.35">
      <c r="B27" t="s">
        <v>17</v>
      </c>
      <c r="C27" s="1" t="s">
        <v>21</v>
      </c>
      <c r="E27" s="4" t="str">
        <v>Maintenance</v>
      </c>
      <c r="G27" s="1">
        <v>2039</v>
      </c>
    </row>
    <row r="28" spans="2:7" x14ac:dyDescent="0.35">
      <c r="B28" t="s">
        <v>31</v>
      </c>
      <c r="C28" s="1" t="s">
        <v>21</v>
      </c>
      <c r="E28" s="4" t="str">
        <v xml:space="preserve">Office Furniture/Equipment </v>
      </c>
      <c r="G28" s="1">
        <v>2040</v>
      </c>
    </row>
    <row r="29" spans="2:7" x14ac:dyDescent="0.35">
      <c r="B29" t="s">
        <v>32</v>
      </c>
      <c r="C29" s="1" t="s">
        <v>21</v>
      </c>
      <c r="E29" s="4" t="str">
        <v>Office Supplies</v>
      </c>
      <c r="G29" s="1">
        <v>2041</v>
      </c>
    </row>
    <row r="30" spans="2:7" x14ac:dyDescent="0.35">
      <c r="B30" t="s">
        <v>9</v>
      </c>
      <c r="C30" s="1" t="s">
        <v>21</v>
      </c>
      <c r="E30" s="4" t="str">
        <v>Online Services</v>
      </c>
      <c r="G30" s="1">
        <v>2042</v>
      </c>
    </row>
    <row r="31" spans="2:7" x14ac:dyDescent="0.35">
      <c r="B31" t="s">
        <v>42</v>
      </c>
      <c r="C31" s="1" t="s">
        <v>21</v>
      </c>
      <c r="E31" s="4" t="str">
        <v>Other Income</v>
      </c>
      <c r="G31" s="1">
        <v>2043</v>
      </c>
    </row>
    <row r="32" spans="2:7" x14ac:dyDescent="0.35">
      <c r="B32" t="s">
        <v>33</v>
      </c>
      <c r="C32" s="1" t="s">
        <v>21</v>
      </c>
      <c r="E32" s="4" t="str">
        <v>Parking Tolls</v>
      </c>
      <c r="G32" s="1">
        <v>2044</v>
      </c>
    </row>
    <row r="33" spans="2:7" x14ac:dyDescent="0.35">
      <c r="B33" t="s">
        <v>34</v>
      </c>
      <c r="C33" s="1" t="s">
        <v>21</v>
      </c>
      <c r="E33" s="4" t="str">
        <v>Permits and Fees</v>
      </c>
      <c r="G33" s="1">
        <v>2045</v>
      </c>
    </row>
    <row r="34" spans="2:7" x14ac:dyDescent="0.35">
      <c r="B34" t="s">
        <v>35</v>
      </c>
      <c r="C34" s="1" t="s">
        <v>21</v>
      </c>
      <c r="E34" s="4" t="str">
        <v>Postage and Shipping</v>
      </c>
      <c r="G34" s="1">
        <v>2046</v>
      </c>
    </row>
    <row r="35" spans="2:7" x14ac:dyDescent="0.35">
      <c r="B35" t="s">
        <v>36</v>
      </c>
      <c r="C35" s="1" t="s">
        <v>21</v>
      </c>
      <c r="E35" s="4" t="str">
        <v>Printing and Duplication</v>
      </c>
      <c r="G35" s="1">
        <v>2047</v>
      </c>
    </row>
    <row r="36" spans="2:7" x14ac:dyDescent="0.35">
      <c r="B36" t="s">
        <v>37</v>
      </c>
      <c r="C36" s="1" t="s">
        <v>39</v>
      </c>
      <c r="E36" s="4" t="str">
        <v>Refund</v>
      </c>
      <c r="G36" s="1">
        <v>2048</v>
      </c>
    </row>
    <row r="37" spans="2:7" x14ac:dyDescent="0.35">
      <c r="B37" t="s">
        <v>7</v>
      </c>
      <c r="C37" s="1" t="s">
        <v>39</v>
      </c>
      <c r="E37" s="4" t="str">
        <v>Rent Studio</v>
      </c>
      <c r="G37" s="1">
        <v>2049</v>
      </c>
    </row>
    <row r="38" spans="2:7" x14ac:dyDescent="0.35">
      <c r="B38" t="s">
        <v>10</v>
      </c>
      <c r="C38" s="1" t="s">
        <v>39</v>
      </c>
      <c r="E38" s="4" t="str">
        <v>Rental Fees</v>
      </c>
      <c r="G38" s="1">
        <v>2050</v>
      </c>
    </row>
    <row r="39" spans="2:7" x14ac:dyDescent="0.35">
      <c r="B39" t="s">
        <v>10</v>
      </c>
      <c r="C39" s="1" t="s">
        <v>39</v>
      </c>
      <c r="E39" s="4" t="str">
        <v>Rental Fees</v>
      </c>
      <c r="G39" s="1">
        <v>2051</v>
      </c>
    </row>
    <row r="40" spans="2:7" x14ac:dyDescent="0.35">
      <c r="B40" t="s">
        <v>8</v>
      </c>
      <c r="C40" s="1" t="s">
        <v>39</v>
      </c>
      <c r="E40" s="4" t="str">
        <v>Sale of Goods</v>
      </c>
      <c r="G40" s="1">
        <v>2052</v>
      </c>
    </row>
    <row r="41" spans="2:7" x14ac:dyDescent="0.35">
      <c r="B41" t="s">
        <v>76</v>
      </c>
      <c r="C41" s="1" t="s">
        <v>39</v>
      </c>
      <c r="E41" s="4" t="str">
        <v>Services Performed</v>
      </c>
      <c r="G41" s="1">
        <v>2053</v>
      </c>
    </row>
    <row r="42" spans="2:7" x14ac:dyDescent="0.35">
      <c r="B42" t="s">
        <v>12</v>
      </c>
      <c r="C42" s="1" t="s">
        <v>39</v>
      </c>
      <c r="E42" s="4" t="str">
        <v>Studio/Office Supplies</v>
      </c>
      <c r="G42" s="1">
        <v>2054</v>
      </c>
    </row>
    <row r="43" spans="2:7" x14ac:dyDescent="0.35">
      <c r="B43" t="s">
        <v>63</v>
      </c>
      <c r="C43" s="1" t="s">
        <v>39</v>
      </c>
      <c r="E43" s="4" t="str">
        <v>Tax Preparation Fee</v>
      </c>
      <c r="G43" s="1">
        <v>2055</v>
      </c>
    </row>
    <row r="44" spans="2:7" x14ac:dyDescent="0.35">
      <c r="B44" t="s">
        <v>11</v>
      </c>
      <c r="C44" s="1" t="s">
        <v>39</v>
      </c>
      <c r="E44" s="4" t="str">
        <v>Telephone/Mobile</v>
      </c>
      <c r="G44" s="1">
        <v>2056</v>
      </c>
    </row>
    <row r="45" spans="2:7" x14ac:dyDescent="0.35">
      <c r="B45" t="s">
        <v>43</v>
      </c>
      <c r="C45" s="1" t="s">
        <v>39</v>
      </c>
      <c r="E45" s="4" t="str">
        <v>Transfer</v>
      </c>
      <c r="G45" s="1">
        <v>2057</v>
      </c>
    </row>
    <row r="46" spans="2:7" x14ac:dyDescent="0.35">
      <c r="B46" t="s">
        <v>38</v>
      </c>
      <c r="C46" s="1" t="s">
        <v>39</v>
      </c>
      <c r="E46" s="4" t="str">
        <v>Transportation</v>
      </c>
      <c r="G46" s="1">
        <v>2058</v>
      </c>
    </row>
    <row r="47" spans="2:7" x14ac:dyDescent="0.35">
      <c r="B47" t="s">
        <v>13</v>
      </c>
      <c r="C47" s="1" t="s">
        <v>39</v>
      </c>
      <c r="E47" s="4" t="str">
        <v>Travel Expenses</v>
      </c>
      <c r="G47" s="1">
        <v>2059</v>
      </c>
    </row>
    <row r="48" spans="2:7" x14ac:dyDescent="0.35">
      <c r="B48" s="15" t="s">
        <v>77</v>
      </c>
      <c r="C48" s="1" t="s">
        <v>39</v>
      </c>
      <c r="E48" s="4" t="str">
        <v>Vendor Refund</v>
      </c>
    </row>
    <row r="49" spans="2:5" x14ac:dyDescent="0.35">
      <c r="B49" s="15" t="s">
        <v>44</v>
      </c>
      <c r="C49" s="1" t="s">
        <v>39</v>
      </c>
      <c r="E49" s="4" t="str">
        <v>Venue Tolls</v>
      </c>
    </row>
    <row r="50" spans="2:5" x14ac:dyDescent="0.35">
      <c r="B50" t="s">
        <v>69</v>
      </c>
      <c r="C50" s="1" t="s">
        <v>37</v>
      </c>
      <c r="E50" s="4" t="str">
        <v>Wages &amp; Salary</v>
      </c>
    </row>
    <row r="51" spans="2:5" x14ac:dyDescent="0.35">
      <c r="B51" s="1"/>
    </row>
    <row r="52" spans="2:5" x14ac:dyDescent="0.35">
      <c r="B52" s="1"/>
    </row>
    <row r="53" spans="2:5" x14ac:dyDescent="0.35">
      <c r="B53" s="1"/>
    </row>
    <row r="54" spans="2:5" x14ac:dyDescent="0.35">
      <c r="B54" s="1"/>
    </row>
    <row r="55" spans="2:5" x14ac:dyDescent="0.35">
      <c r="B55" s="1"/>
    </row>
    <row r="56" spans="2:5" x14ac:dyDescent="0.35">
      <c r="B56" s="1"/>
    </row>
    <row r="57" spans="2:5" x14ac:dyDescent="0.35">
      <c r="B57" s="1"/>
    </row>
    <row r="58" spans="2:5" x14ac:dyDescent="0.35">
      <c r="B58" s="1"/>
    </row>
    <row r="59" spans="2:5" x14ac:dyDescent="0.35">
      <c r="B59" s="1"/>
    </row>
    <row r="60" spans="2:5" x14ac:dyDescent="0.35">
      <c r="B60" s="1"/>
    </row>
    <row r="61" spans="2:5" x14ac:dyDescent="0.35">
      <c r="B61" s="1"/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Reports</vt:lpstr>
      <vt:lpstr>Annual</vt:lpstr>
      <vt:lpstr>Mileage</vt:lpstr>
      <vt:lpstr>Budget</vt:lpstr>
      <vt:lpstr>Ref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Dance Design</dc:creator>
  <cp:keywords/>
  <dc:description/>
  <cp:lastModifiedBy>Dance Design</cp:lastModifiedBy>
  <cp:revision/>
  <cp:lastPrinted>2021-09-18T02:13:07Z</cp:lastPrinted>
  <dcterms:created xsi:type="dcterms:W3CDTF">2021-04-14T23:09:49Z</dcterms:created>
  <dcterms:modified xsi:type="dcterms:W3CDTF">2026-02-06T00:07:14Z</dcterms:modified>
  <cp:category/>
  <cp:contentStatus/>
</cp:coreProperties>
</file>